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январь 2022 г." sheetId="1" r:id="rId1"/>
  </sheets>
  <definedNames>
    <definedName name="_xlnm.Print_Area" localSheetId="0">'январь 2022 г.'!$A$1:$N$31</definedName>
  </definedNames>
  <calcPr calcId="145621" calcOnSave="0"/>
</workbook>
</file>

<file path=xl/calcChain.xml><?xml version="1.0" encoding="utf-8"?>
<calcChain xmlns="http://schemas.openxmlformats.org/spreadsheetml/2006/main">
  <c r="H9" i="1" l="1"/>
  <c r="J23" i="1"/>
  <c r="F23" i="1"/>
  <c r="I9" i="1" l="1"/>
  <c r="K23" i="1" l="1"/>
  <c r="C7" i="1" l="1"/>
  <c r="C27" i="1" l="1"/>
  <c r="D31" i="1" l="1"/>
  <c r="D30" i="1"/>
  <c r="D29" i="1"/>
  <c r="B27" i="1"/>
  <c r="G23" i="1"/>
  <c r="I23" i="1" s="1"/>
  <c r="C22" i="1"/>
  <c r="B22" i="1"/>
  <c r="C21" i="1"/>
  <c r="B21" i="1"/>
  <c r="C20" i="1"/>
  <c r="B20" i="1"/>
  <c r="C19" i="1"/>
  <c r="B19" i="1"/>
  <c r="I19" i="1"/>
  <c r="H19" i="1"/>
  <c r="B18" i="1"/>
  <c r="C17" i="1"/>
  <c r="B16" i="1"/>
  <c r="B15" i="1"/>
  <c r="C15" i="1"/>
  <c r="C14" i="1"/>
  <c r="B14" i="1"/>
  <c r="C13" i="1"/>
  <c r="B13" i="1"/>
  <c r="B12" i="1"/>
  <c r="I12" i="1"/>
  <c r="H12" i="1"/>
  <c r="C12" i="1"/>
  <c r="I11" i="1"/>
  <c r="H11" i="1"/>
  <c r="C11" i="1"/>
  <c r="B11" i="1"/>
  <c r="I10" i="1"/>
  <c r="H10" i="1"/>
  <c r="C10" i="1"/>
  <c r="B10" i="1"/>
  <c r="C9" i="1"/>
  <c r="B9" i="1"/>
  <c r="B8" i="1"/>
  <c r="I8" i="1"/>
  <c r="H8" i="1"/>
  <c r="H7" i="1"/>
  <c r="L12" i="1" l="1"/>
  <c r="L8" i="1"/>
  <c r="D12" i="1"/>
  <c r="D11" i="1"/>
  <c r="D10" i="1"/>
  <c r="L17" i="1"/>
  <c r="M23" i="1"/>
  <c r="C8" i="1"/>
  <c r="M14" i="1"/>
  <c r="M16" i="1"/>
  <c r="M19" i="1"/>
  <c r="M21" i="1"/>
  <c r="M22" i="1"/>
  <c r="L7" i="1"/>
  <c r="M17" i="1"/>
  <c r="M18" i="1"/>
  <c r="M20" i="1"/>
  <c r="D27" i="1"/>
  <c r="D15" i="1"/>
  <c r="L15" i="1"/>
  <c r="D13" i="1"/>
  <c r="L13" i="1"/>
  <c r="D9" i="1"/>
  <c r="L9" i="1"/>
  <c r="D14" i="1"/>
  <c r="B7" i="1"/>
  <c r="B23" i="1" s="1"/>
  <c r="M8" i="1"/>
  <c r="M9" i="1"/>
  <c r="M12" i="1"/>
  <c r="M13" i="1"/>
  <c r="L14" i="1"/>
  <c r="M15" i="1"/>
  <c r="C16" i="1"/>
  <c r="D16" i="1" s="1"/>
  <c r="L16" i="1"/>
  <c r="B17" i="1"/>
  <c r="D17" i="1" s="1"/>
  <c r="C18" i="1"/>
  <c r="D18" i="1" s="1"/>
  <c r="L18" i="1"/>
  <c r="D19" i="1"/>
  <c r="L19" i="1"/>
  <c r="D20" i="1"/>
  <c r="L20" i="1"/>
  <c r="D21" i="1"/>
  <c r="L21" i="1"/>
  <c r="D22" i="1"/>
  <c r="L22" i="1"/>
  <c r="H23" i="1"/>
  <c r="D8" i="1" l="1"/>
  <c r="E19" i="1"/>
  <c r="E9" i="1"/>
  <c r="E13" i="1"/>
  <c r="E10" i="1"/>
  <c r="E8" i="1"/>
  <c r="E12" i="1"/>
  <c r="E11" i="1"/>
  <c r="L23" i="1"/>
  <c r="I7" i="1"/>
  <c r="E20" i="1"/>
  <c r="M7" i="1"/>
  <c r="C23" i="1"/>
  <c r="E23" i="1" s="1"/>
  <c r="E22" i="1"/>
  <c r="E21" i="1"/>
  <c r="D7" i="1"/>
  <c r="D23" i="1" l="1"/>
</calcChain>
</file>

<file path=xl/sharedStrings.xml><?xml version="1.0" encoding="utf-8"?>
<sst xmlns="http://schemas.openxmlformats.org/spreadsheetml/2006/main" count="43" uniqueCount="31">
  <si>
    <t>Консолидированный бюджет Российской Федерации</t>
  </si>
  <si>
    <t>в том числе</t>
  </si>
  <si>
    <t>Федеральный бюджет</t>
  </si>
  <si>
    <t>Консолидированный бюджет Республики Мордовия</t>
  </si>
  <si>
    <t>темп роста (%)</t>
  </si>
  <si>
    <t>доля в общих поступ. (%)</t>
  </si>
  <si>
    <t>Поступление налоговых платежей всего</t>
  </si>
  <si>
    <t>Налог на прибыль организаций</t>
  </si>
  <si>
    <t xml:space="preserve">Налог на доходы физических лиц </t>
  </si>
  <si>
    <t>НДС  на товары, реализуемые на территории РФ</t>
  </si>
  <si>
    <t>НДС на товары, ввозимые на территорию РФ</t>
  </si>
  <si>
    <t xml:space="preserve">Акцизы по подакцизным товарам             </t>
  </si>
  <si>
    <t>Имущественные налоги</t>
  </si>
  <si>
    <t>налог на имущество организаций</t>
  </si>
  <si>
    <t>налог на имущество физических  лиц</t>
  </si>
  <si>
    <t>транспортный налог</t>
  </si>
  <si>
    <t>земельный налог</t>
  </si>
  <si>
    <t>налог на игорный бизнес</t>
  </si>
  <si>
    <t>Платежи за пользование природными ресурсами</t>
  </si>
  <si>
    <t xml:space="preserve">Налог, взимаемый  в связи с применением УСНО </t>
  </si>
  <si>
    <t>Единый налог на вмененный доход</t>
  </si>
  <si>
    <t>Единый сельскохозяйственный налог</t>
  </si>
  <si>
    <t>Остальные налоги и сборы</t>
  </si>
  <si>
    <t xml:space="preserve">Страховые  взносы во внебюджетные социальные фонды </t>
  </si>
  <si>
    <t>ВСЕГО</t>
  </si>
  <si>
    <t>Страховые  взносы на обязательное пенсионное страхование</t>
  </si>
  <si>
    <t>Страховые взносы на обязательное социальное страхование</t>
  </si>
  <si>
    <t>Страховые взносы на обязательное медицинское страхование</t>
  </si>
  <si>
    <t>январь 2021 год</t>
  </si>
  <si>
    <t>январь 2022 год</t>
  </si>
  <si>
    <t>Мониторинг поступления администрируемых доходов за январь 2021- 2022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</si>
</sst>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00"/>
  </numFmts>
  <fonts count="31" x14ac:knownFonts="1">
    <font>
      <sz val="11"/>
      <color theme="1"/>
      <name val="Calibri"/>
      <family val="2"/>
      <scheme val="minor"/>
    </font>
    <font>
      <b/>
      <i/>
      <sz val="30"/>
      <name val="Arial Cyr"/>
      <charset val="204"/>
    </font>
    <font>
      <sz val="11"/>
      <name val="Calibri"/>
      <family val="2"/>
    </font>
    <font>
      <b/>
      <i/>
      <sz val="18"/>
      <name val="Arial Cyr"/>
      <charset val="204"/>
    </font>
    <font>
      <b/>
      <sz val="22"/>
      <name val="Calibri"/>
      <family val="2"/>
      <charset val="204"/>
    </font>
    <font>
      <b/>
      <sz val="14"/>
      <name val="Times New Roman"/>
      <family val="1"/>
      <charset val="204"/>
    </font>
    <font>
      <sz val="26"/>
      <name val="Arial Narrow"/>
      <family val="2"/>
      <charset val="204"/>
    </font>
    <font>
      <sz val="24"/>
      <name val="Calibri"/>
      <family val="2"/>
    </font>
    <font>
      <sz val="13"/>
      <name val="Calibri"/>
      <family val="2"/>
    </font>
    <font>
      <sz val="26"/>
      <name val="Book Antiqua"/>
      <family val="1"/>
      <charset val="204"/>
    </font>
    <font>
      <sz val="24"/>
      <name val="Arial Narrow"/>
      <family val="2"/>
      <charset val="204"/>
    </font>
    <font>
      <sz val="22"/>
      <name val="Arial Narrow"/>
      <family val="2"/>
      <charset val="204"/>
    </font>
    <font>
      <sz val="20"/>
      <name val="Arial Narrow"/>
      <family val="2"/>
      <charset val="204"/>
    </font>
    <font>
      <sz val="20"/>
      <name val="Calibri"/>
      <family val="2"/>
      <charset val="204"/>
    </font>
    <font>
      <b/>
      <sz val="16"/>
      <name val="Arial Narrow"/>
      <family val="2"/>
      <charset val="204"/>
    </font>
    <font>
      <b/>
      <sz val="26"/>
      <name val="Arial Narrow"/>
      <family val="2"/>
      <charset val="204"/>
    </font>
    <font>
      <i/>
      <sz val="26"/>
      <name val="Arial Narrow"/>
      <family val="2"/>
      <charset val="204"/>
    </font>
    <font>
      <sz val="24"/>
      <name val="Calibri"/>
      <family val="2"/>
      <charset val="204"/>
    </font>
    <font>
      <b/>
      <sz val="24"/>
      <name val="Arial Narrow"/>
      <family val="2"/>
      <charset val="204"/>
    </font>
    <font>
      <b/>
      <i/>
      <sz val="26"/>
      <name val="Arial Narrow"/>
      <family val="2"/>
      <charset val="204"/>
    </font>
    <font>
      <b/>
      <sz val="26"/>
      <name val="Calibri"/>
      <family val="2"/>
      <charset val="204"/>
    </font>
    <font>
      <b/>
      <i/>
      <sz val="22"/>
      <name val="Arial Cyr"/>
      <charset val="204"/>
    </font>
    <font>
      <sz val="26"/>
      <name val="Calibri"/>
      <family val="2"/>
    </font>
    <font>
      <sz val="24"/>
      <color theme="0"/>
      <name val="Calibri"/>
      <family val="2"/>
    </font>
    <font>
      <sz val="24"/>
      <color theme="0"/>
      <name val="Book Antiqua"/>
      <family val="1"/>
      <charset val="204"/>
    </font>
    <font>
      <sz val="22"/>
      <color theme="0"/>
      <name val="Arial Narrow"/>
      <family val="2"/>
      <charset val="204"/>
    </font>
    <font>
      <sz val="20"/>
      <color theme="0"/>
      <name val="Calibri"/>
      <family val="2"/>
      <charset val="204"/>
    </font>
    <font>
      <sz val="20"/>
      <color theme="0"/>
      <name val="Arial Narrow"/>
      <family val="2"/>
      <charset val="204"/>
    </font>
    <font>
      <b/>
      <sz val="26"/>
      <color theme="0"/>
      <name val="Arial Narrow"/>
      <family val="2"/>
      <charset val="204"/>
    </font>
    <font>
      <sz val="26"/>
      <color theme="0"/>
      <name val="Arial Narrow"/>
      <family val="2"/>
      <charset val="204"/>
    </font>
    <font>
      <i/>
      <sz val="26"/>
      <color theme="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0" xfId="0" applyFont="1" applyFill="1"/>
    <xf numFmtId="49" fontId="18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20" fillId="2" borderId="0" xfId="0" applyNumberFormat="1" applyFont="1" applyFill="1"/>
    <xf numFmtId="3" fontId="15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164" fontId="19" fillId="2" borderId="1" xfId="0" applyNumberFormat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/>
    <xf numFmtId="164" fontId="14" fillId="2" borderId="0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3" fontId="17" fillId="2" borderId="0" xfId="0" applyNumberFormat="1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 wrapText="1"/>
    </xf>
    <xf numFmtId="3" fontId="28" fillId="2" borderId="0" xfId="0" applyNumberFormat="1" applyFont="1" applyFill="1" applyBorder="1" applyAlignment="1">
      <alignment horizontal="center" vertical="center" wrapText="1"/>
    </xf>
    <xf numFmtId="164" fontId="28" fillId="2" borderId="0" xfId="0" applyNumberFormat="1" applyFont="1" applyFill="1" applyBorder="1" applyAlignment="1">
      <alignment horizontal="center" vertical="center" wrapText="1"/>
    </xf>
    <xf numFmtId="3" fontId="29" fillId="2" borderId="0" xfId="0" applyNumberFormat="1" applyFont="1" applyFill="1" applyBorder="1" applyAlignment="1">
      <alignment horizontal="center" vertical="center" wrapText="1"/>
    </xf>
    <xf numFmtId="164" fontId="29" fillId="2" borderId="0" xfId="0" applyNumberFormat="1" applyFont="1" applyFill="1" applyBorder="1" applyAlignment="1">
      <alignment horizontal="center" vertical="center" wrapText="1"/>
    </xf>
    <xf numFmtId="164" fontId="30" fillId="2" borderId="0" xfId="0" applyNumberFormat="1" applyFont="1" applyFill="1" applyBorder="1" applyAlignment="1">
      <alignment horizontal="center" vertical="center" wrapText="1"/>
    </xf>
    <xf numFmtId="4" fontId="29" fillId="2" borderId="0" xfId="0" applyNumberFormat="1" applyFont="1" applyFill="1" applyBorder="1" applyAlignment="1">
      <alignment horizontal="center" vertical="center" wrapText="1"/>
    </xf>
    <xf numFmtId="4" fontId="30" fillId="2" borderId="0" xfId="0" applyNumberFormat="1" applyFont="1" applyFill="1" applyBorder="1" applyAlignment="1">
      <alignment horizontal="center" vertical="center" wrapText="1"/>
    </xf>
    <xf numFmtId="166" fontId="30" fillId="2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/>
    <xf numFmtId="165" fontId="14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7" fillId="2" borderId="0" xfId="0" applyFont="1" applyFill="1" applyBorder="1" applyAlignment="1"/>
    <xf numFmtId="0" fontId="10" fillId="2" borderId="1" xfId="0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L65"/>
  <sheetViews>
    <sheetView tabSelected="1" view="pageBreakPreview" topLeftCell="A10" zoomScale="40" zoomScaleNormal="30" zoomScaleSheetLayoutView="40" workbookViewId="0">
      <selection activeCell="M46" sqref="M46"/>
    </sheetView>
  </sheetViews>
  <sheetFormatPr defaultColWidth="9.140625" defaultRowHeight="15" x14ac:dyDescent="0.25"/>
  <cols>
    <col min="1" max="1" width="68.7109375" style="1" customWidth="1"/>
    <col min="2" max="2" width="27.5703125" style="1" customWidth="1"/>
    <col min="3" max="3" width="29.42578125" style="1" customWidth="1"/>
    <col min="4" max="4" width="22.7109375" style="1" customWidth="1"/>
    <col min="5" max="5" width="18.140625" style="1" customWidth="1"/>
    <col min="6" max="6" width="25" style="1" customWidth="1"/>
    <col min="7" max="7" width="24" style="1" customWidth="1"/>
    <col min="8" max="9" width="15.85546875" style="1" customWidth="1"/>
    <col min="10" max="10" width="26" style="1" customWidth="1"/>
    <col min="11" max="11" width="28.42578125" style="1" customWidth="1"/>
    <col min="12" max="13" width="17.5703125" style="1" customWidth="1"/>
    <col min="14" max="14" width="5" style="1" customWidth="1"/>
    <col min="15" max="15" width="23.5703125" style="1" customWidth="1"/>
    <col min="16" max="16" width="22.85546875" style="1" customWidth="1"/>
    <col min="17" max="17" width="18.85546875" style="1" customWidth="1"/>
    <col min="18" max="18" width="23" style="1" customWidth="1"/>
    <col min="19" max="19" width="25.140625" style="1" customWidth="1"/>
    <col min="20" max="20" width="15.7109375" style="1" customWidth="1"/>
    <col min="21" max="21" width="16.42578125" style="1" customWidth="1"/>
    <col min="22" max="22" width="9.140625" style="1" customWidth="1"/>
    <col min="23" max="35" width="9.140625" style="1"/>
    <col min="36" max="53" width="9.140625" style="1" customWidth="1"/>
    <col min="54" max="54" width="0.28515625" style="1" customWidth="1"/>
    <col min="55" max="116" width="9.140625" style="1" hidden="1" customWidth="1"/>
    <col min="117" max="236" width="9.140625" style="1"/>
    <col min="237" max="237" width="4.42578125" style="1" customWidth="1"/>
    <col min="238" max="238" width="33.42578125" style="1" customWidth="1"/>
    <col min="239" max="239" width="13.42578125" style="1" customWidth="1"/>
    <col min="240" max="240" width="13.7109375" style="1" customWidth="1"/>
    <col min="241" max="241" width="9.140625" style="1"/>
    <col min="242" max="242" width="14.140625" style="1" customWidth="1"/>
    <col min="243" max="243" width="11.7109375" style="1" customWidth="1"/>
    <col min="244" max="244" width="9.140625" style="1"/>
    <col min="245" max="245" width="12.7109375" style="1" customWidth="1"/>
    <col min="246" max="246" width="14" style="1" customWidth="1"/>
    <col min="247" max="247" width="9.140625" style="1"/>
    <col min="248" max="248" width="11.42578125" style="1" customWidth="1"/>
    <col min="249" max="249" width="11.140625" style="1" customWidth="1"/>
    <col min="250" max="16384" width="9.140625" style="1"/>
  </cols>
  <sheetData>
    <row r="1" spans="1:24" ht="40.9" customHeight="1" x14ac:dyDescent="0.25">
      <c r="A1" s="45" t="s">
        <v>30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20"/>
    </row>
    <row r="2" spans="1:24" ht="26.45" customHeight="1" x14ac:dyDescent="0.45">
      <c r="A2" s="12"/>
      <c r="B2" s="12"/>
      <c r="C2" s="12"/>
      <c r="D2" s="12"/>
      <c r="E2" s="12"/>
      <c r="T2" s="21"/>
      <c r="U2" s="21"/>
    </row>
    <row r="3" spans="1:24" s="22" customFormat="1" ht="33.6" customHeight="1" x14ac:dyDescent="0.5">
      <c r="A3" s="46"/>
      <c r="B3" s="47" t="s">
        <v>0</v>
      </c>
      <c r="C3" s="47"/>
      <c r="D3" s="47"/>
      <c r="E3" s="48"/>
      <c r="F3" s="54" t="s">
        <v>1</v>
      </c>
      <c r="G3" s="55"/>
      <c r="H3" s="55"/>
      <c r="I3" s="55"/>
      <c r="J3" s="55"/>
      <c r="K3" s="55"/>
      <c r="L3" s="55"/>
      <c r="M3" s="56"/>
      <c r="N3" s="41"/>
      <c r="O3" s="41"/>
      <c r="P3" s="41"/>
      <c r="Q3" s="41"/>
      <c r="R3" s="41"/>
      <c r="S3" s="41"/>
      <c r="T3" s="41"/>
      <c r="U3" s="41"/>
    </row>
    <row r="4" spans="1:24" s="22" customFormat="1" ht="33.6" customHeight="1" x14ac:dyDescent="0.5">
      <c r="A4" s="46"/>
      <c r="B4" s="47"/>
      <c r="C4" s="47"/>
      <c r="D4" s="47"/>
      <c r="E4" s="48"/>
      <c r="F4" s="49" t="s">
        <v>2</v>
      </c>
      <c r="G4" s="49"/>
      <c r="H4" s="49"/>
      <c r="I4" s="49"/>
      <c r="J4" s="50" t="s">
        <v>3</v>
      </c>
      <c r="K4" s="50"/>
      <c r="L4" s="50"/>
      <c r="M4" s="50"/>
      <c r="N4" s="51"/>
      <c r="O4" s="51"/>
      <c r="P4" s="51"/>
      <c r="Q4" s="51"/>
      <c r="R4" s="51"/>
      <c r="S4" s="51"/>
      <c r="T4" s="51"/>
      <c r="U4" s="51"/>
    </row>
    <row r="5" spans="1:24" s="22" customFormat="1" ht="62.45" customHeight="1" x14ac:dyDescent="0.3">
      <c r="A5" s="46"/>
      <c r="B5" s="47"/>
      <c r="C5" s="47"/>
      <c r="D5" s="47"/>
      <c r="E5" s="48"/>
      <c r="F5" s="49"/>
      <c r="G5" s="49"/>
      <c r="H5" s="49"/>
      <c r="I5" s="49"/>
      <c r="J5" s="50"/>
      <c r="K5" s="50"/>
      <c r="L5" s="50"/>
      <c r="M5" s="50"/>
      <c r="N5" s="52"/>
      <c r="O5" s="52"/>
      <c r="P5" s="52"/>
      <c r="Q5" s="52"/>
      <c r="R5" s="53"/>
      <c r="S5" s="53"/>
      <c r="T5" s="53"/>
      <c r="U5" s="53"/>
      <c r="W5" s="38"/>
      <c r="X5" s="38"/>
    </row>
    <row r="6" spans="1:24" s="22" customFormat="1" ht="129" customHeight="1" x14ac:dyDescent="0.3">
      <c r="A6" s="46"/>
      <c r="B6" s="9" t="s">
        <v>28</v>
      </c>
      <c r="C6" s="9" t="s">
        <v>29</v>
      </c>
      <c r="D6" s="3" t="s">
        <v>4</v>
      </c>
      <c r="E6" s="3" t="s">
        <v>5</v>
      </c>
      <c r="F6" s="9" t="s">
        <v>28</v>
      </c>
      <c r="G6" s="9" t="s">
        <v>29</v>
      </c>
      <c r="H6" s="13" t="s">
        <v>4</v>
      </c>
      <c r="I6" s="3" t="s">
        <v>5</v>
      </c>
      <c r="J6" s="9" t="s">
        <v>28</v>
      </c>
      <c r="K6" s="9" t="s">
        <v>29</v>
      </c>
      <c r="L6" s="13" t="s">
        <v>4</v>
      </c>
      <c r="M6" s="3" t="s">
        <v>5</v>
      </c>
      <c r="N6" s="27"/>
      <c r="O6" s="27"/>
      <c r="P6" s="28"/>
      <c r="Q6" s="29"/>
      <c r="R6" s="27"/>
      <c r="S6" s="27"/>
      <c r="T6" s="28"/>
      <c r="U6" s="29"/>
      <c r="W6" s="23"/>
      <c r="X6" s="39"/>
    </row>
    <row r="7" spans="1:24" ht="78" customHeight="1" x14ac:dyDescent="0.25">
      <c r="A7" s="24" t="s">
        <v>6</v>
      </c>
      <c r="B7" s="10">
        <f t="shared" ref="B7:C22" si="0">F7+J7</f>
        <v>3459666</v>
      </c>
      <c r="C7" s="10">
        <f>G7+K7</f>
        <v>4100094</v>
      </c>
      <c r="D7" s="14">
        <f>C7/B7%</f>
        <v>118.51126669453062</v>
      </c>
      <c r="E7" s="15"/>
      <c r="F7" s="6">
        <v>1275230</v>
      </c>
      <c r="G7" s="6">
        <v>1487363</v>
      </c>
      <c r="H7" s="14">
        <f t="shared" ref="H7:H23" si="1">G7/F7%</f>
        <v>116.63488155077908</v>
      </c>
      <c r="I7" s="14">
        <f>G7/C7%</f>
        <v>36.276314640591167</v>
      </c>
      <c r="J7" s="6">
        <v>2184436</v>
      </c>
      <c r="K7" s="6">
        <v>2612731</v>
      </c>
      <c r="L7" s="14">
        <f t="shared" ref="L7:L23" si="2">K7/J7%</f>
        <v>119.60666277245018</v>
      </c>
      <c r="M7" s="14">
        <f>K7/C7%</f>
        <v>63.723685359408826</v>
      </c>
      <c r="N7" s="30"/>
      <c r="O7" s="30"/>
      <c r="P7" s="31"/>
      <c r="Q7" s="31"/>
      <c r="R7" s="30"/>
      <c r="S7" s="30"/>
      <c r="T7" s="31"/>
      <c r="U7" s="31"/>
      <c r="W7" s="40"/>
      <c r="X7" s="40"/>
    </row>
    <row r="8" spans="1:24" ht="47.45" customHeight="1" x14ac:dyDescent="0.25">
      <c r="A8" s="42" t="s">
        <v>7</v>
      </c>
      <c r="B8" s="11">
        <f t="shared" si="0"/>
        <v>345437</v>
      </c>
      <c r="C8" s="11">
        <f t="shared" si="0"/>
        <v>585935</v>
      </c>
      <c r="D8" s="16">
        <f t="shared" ref="D8:D23" si="3">C8/B8%</f>
        <v>169.62137813841599</v>
      </c>
      <c r="E8" s="16">
        <f>C8/C7%</f>
        <v>14.290769918933565</v>
      </c>
      <c r="F8" s="7">
        <v>55039</v>
      </c>
      <c r="G8" s="7">
        <v>66205</v>
      </c>
      <c r="H8" s="17">
        <f t="shared" si="1"/>
        <v>120.28743254782972</v>
      </c>
      <c r="I8" s="16">
        <f>G8/G7%</f>
        <v>4.4511662586739087</v>
      </c>
      <c r="J8" s="7">
        <v>290398</v>
      </c>
      <c r="K8" s="7">
        <v>519730</v>
      </c>
      <c r="L8" s="17">
        <f t="shared" si="2"/>
        <v>178.97161826183375</v>
      </c>
      <c r="M8" s="16">
        <f>K8/K7%</f>
        <v>19.892212401506317</v>
      </c>
      <c r="N8" s="32"/>
      <c r="O8" s="32"/>
      <c r="P8" s="33"/>
      <c r="Q8" s="34"/>
      <c r="R8" s="32"/>
      <c r="S8" s="32"/>
      <c r="T8" s="33"/>
      <c r="U8" s="33"/>
    </row>
    <row r="9" spans="1:24" ht="66.75" customHeight="1" x14ac:dyDescent="0.25">
      <c r="A9" s="42" t="s">
        <v>8</v>
      </c>
      <c r="B9" s="11">
        <f t="shared" si="0"/>
        <v>655615</v>
      </c>
      <c r="C9" s="11">
        <f t="shared" si="0"/>
        <v>809767</v>
      </c>
      <c r="D9" s="16">
        <f t="shared" si="3"/>
        <v>123.51257979149349</v>
      </c>
      <c r="E9" s="16">
        <f>C9/C7%</f>
        <v>19.749961830143405</v>
      </c>
      <c r="F9" s="7">
        <v>9</v>
      </c>
      <c r="G9" s="7">
        <v>4059</v>
      </c>
      <c r="H9" s="43">
        <f t="shared" si="1"/>
        <v>45100</v>
      </c>
      <c r="I9" s="16">
        <f>G9/G8%</f>
        <v>6.1309568763688551</v>
      </c>
      <c r="J9" s="7">
        <v>655606</v>
      </c>
      <c r="K9" s="7">
        <v>805708</v>
      </c>
      <c r="L9" s="17">
        <f t="shared" si="2"/>
        <v>122.89515349157878</v>
      </c>
      <c r="M9" s="16">
        <f>K9/K7%</f>
        <v>30.837770899491755</v>
      </c>
      <c r="N9" s="32"/>
      <c r="O9" s="32"/>
      <c r="P9" s="33"/>
      <c r="Q9" s="34"/>
      <c r="R9" s="32"/>
      <c r="S9" s="32"/>
      <c r="T9" s="33"/>
      <c r="U9" s="34"/>
    </row>
    <row r="10" spans="1:24" ht="72" customHeight="1" x14ac:dyDescent="0.25">
      <c r="A10" s="42" t="s">
        <v>9</v>
      </c>
      <c r="B10" s="11">
        <f t="shared" si="0"/>
        <v>956778</v>
      </c>
      <c r="C10" s="11">
        <f t="shared" si="0"/>
        <v>1211653</v>
      </c>
      <c r="D10" s="16">
        <f t="shared" si="3"/>
        <v>126.63888592756103</v>
      </c>
      <c r="E10" s="16">
        <f>C10/C7%</f>
        <v>29.551834665254013</v>
      </c>
      <c r="F10" s="7">
        <v>956778</v>
      </c>
      <c r="G10" s="7">
        <v>1211653</v>
      </c>
      <c r="H10" s="17">
        <f t="shared" si="1"/>
        <v>126.63888592756103</v>
      </c>
      <c r="I10" s="16">
        <f>G10/G7%</f>
        <v>81.463166691654962</v>
      </c>
      <c r="J10" s="7"/>
      <c r="K10" s="7"/>
      <c r="L10" s="17"/>
      <c r="M10" s="17"/>
      <c r="N10" s="32"/>
      <c r="O10" s="32"/>
      <c r="P10" s="33"/>
      <c r="Q10" s="33"/>
      <c r="R10" s="32"/>
      <c r="S10" s="32"/>
      <c r="T10" s="33"/>
      <c r="U10" s="33"/>
    </row>
    <row r="11" spans="1:24" ht="70.150000000000006" customHeight="1" x14ac:dyDescent="0.25">
      <c r="A11" s="42" t="s">
        <v>10</v>
      </c>
      <c r="B11" s="11">
        <f t="shared" si="0"/>
        <v>25651</v>
      </c>
      <c r="C11" s="11">
        <f t="shared" si="0"/>
        <v>21764</v>
      </c>
      <c r="D11" s="16">
        <f t="shared" si="3"/>
        <v>84.84659467467155</v>
      </c>
      <c r="E11" s="16">
        <f>C11/C7%</f>
        <v>0.53081709833969659</v>
      </c>
      <c r="F11" s="7">
        <v>25651</v>
      </c>
      <c r="G11" s="7">
        <v>21764</v>
      </c>
      <c r="H11" s="17">
        <f t="shared" si="1"/>
        <v>84.84659467467155</v>
      </c>
      <c r="I11" s="16">
        <f>G11/G7%</f>
        <v>1.4632608179711342</v>
      </c>
      <c r="J11" s="7"/>
      <c r="K11" s="7"/>
      <c r="L11" s="17"/>
      <c r="M11" s="17"/>
      <c r="N11" s="32"/>
      <c r="O11" s="32"/>
      <c r="P11" s="33"/>
      <c r="Q11" s="33"/>
      <c r="R11" s="32"/>
      <c r="S11" s="32"/>
      <c r="T11" s="33"/>
      <c r="U11" s="33"/>
    </row>
    <row r="12" spans="1:24" ht="64.5" customHeight="1" x14ac:dyDescent="0.25">
      <c r="A12" s="42" t="s">
        <v>11</v>
      </c>
      <c r="B12" s="11">
        <f t="shared" si="0"/>
        <v>1239106</v>
      </c>
      <c r="C12" s="11">
        <f t="shared" si="0"/>
        <v>1290781</v>
      </c>
      <c r="D12" s="16">
        <f t="shared" si="3"/>
        <v>104.17034539417935</v>
      </c>
      <c r="E12" s="16">
        <f>C12/C7%</f>
        <v>31.481741638118539</v>
      </c>
      <c r="F12" s="7">
        <v>228920</v>
      </c>
      <c r="G12" s="7">
        <v>177150</v>
      </c>
      <c r="H12" s="17">
        <f t="shared" si="1"/>
        <v>77.385112703127731</v>
      </c>
      <c r="I12" s="16">
        <f>G12/G7%</f>
        <v>11.910340649861535</v>
      </c>
      <c r="J12" s="7">
        <v>1010186</v>
      </c>
      <c r="K12" s="7">
        <v>1113631</v>
      </c>
      <c r="L12" s="17">
        <f t="shared" si="2"/>
        <v>110.24019339012816</v>
      </c>
      <c r="M12" s="16">
        <f>K12/K7%</f>
        <v>42.623255130359766</v>
      </c>
      <c r="N12" s="32"/>
      <c r="O12" s="32"/>
      <c r="P12" s="33"/>
      <c r="Q12" s="34"/>
      <c r="R12" s="32"/>
      <c r="S12" s="32"/>
      <c r="T12" s="33"/>
      <c r="U12" s="33"/>
    </row>
    <row r="13" spans="1:24" ht="44.25" customHeight="1" x14ac:dyDescent="0.25">
      <c r="A13" s="25" t="s">
        <v>12</v>
      </c>
      <c r="B13" s="11">
        <f t="shared" si="0"/>
        <v>97308</v>
      </c>
      <c r="C13" s="11">
        <f t="shared" si="0"/>
        <v>129056</v>
      </c>
      <c r="D13" s="16">
        <f t="shared" si="3"/>
        <v>132.62629999588933</v>
      </c>
      <c r="E13" s="16">
        <f>C13/C7%</f>
        <v>3.147635151779447</v>
      </c>
      <c r="F13" s="7"/>
      <c r="G13" s="7"/>
      <c r="H13" s="17"/>
      <c r="I13" s="17"/>
      <c r="J13" s="7">
        <v>97308</v>
      </c>
      <c r="K13" s="7">
        <v>129056</v>
      </c>
      <c r="L13" s="17">
        <f t="shared" si="2"/>
        <v>132.62629999588933</v>
      </c>
      <c r="M13" s="16">
        <f>K13/K7%</f>
        <v>4.9395058274273165</v>
      </c>
      <c r="N13" s="32"/>
      <c r="O13" s="32"/>
      <c r="P13" s="33"/>
      <c r="Q13" s="34"/>
      <c r="R13" s="32"/>
      <c r="S13" s="32"/>
      <c r="T13" s="33"/>
      <c r="U13" s="34"/>
    </row>
    <row r="14" spans="1:24" ht="60.75" customHeight="1" x14ac:dyDescent="0.25">
      <c r="A14" s="4" t="s">
        <v>13</v>
      </c>
      <c r="B14" s="11">
        <f t="shared" si="0"/>
        <v>29856</v>
      </c>
      <c r="C14" s="11">
        <f t="shared" si="0"/>
        <v>53060</v>
      </c>
      <c r="D14" s="16">
        <f t="shared" si="3"/>
        <v>177.71972132904608</v>
      </c>
      <c r="E14" s="16"/>
      <c r="F14" s="7"/>
      <c r="G14" s="7"/>
      <c r="H14" s="17"/>
      <c r="I14" s="17"/>
      <c r="J14" s="7">
        <v>29856</v>
      </c>
      <c r="K14" s="7">
        <v>53060</v>
      </c>
      <c r="L14" s="17">
        <f t="shared" si="2"/>
        <v>177.71972132904608</v>
      </c>
      <c r="M14" s="16">
        <f>K14/K7%</f>
        <v>2.0308252169855985</v>
      </c>
      <c r="N14" s="32"/>
      <c r="O14" s="32"/>
      <c r="P14" s="33"/>
      <c r="Q14" s="33"/>
      <c r="R14" s="32"/>
      <c r="S14" s="32"/>
      <c r="T14" s="33"/>
      <c r="U14" s="33"/>
    </row>
    <row r="15" spans="1:24" ht="64.5" customHeight="1" x14ac:dyDescent="0.25">
      <c r="A15" s="4" t="s">
        <v>14</v>
      </c>
      <c r="B15" s="11">
        <f t="shared" si="0"/>
        <v>3153</v>
      </c>
      <c r="C15" s="11">
        <f t="shared" si="0"/>
        <v>3992</v>
      </c>
      <c r="D15" s="16">
        <f t="shared" si="3"/>
        <v>126.60957817951157</v>
      </c>
      <c r="E15" s="16"/>
      <c r="F15" s="7"/>
      <c r="G15" s="7"/>
      <c r="H15" s="17"/>
      <c r="I15" s="17"/>
      <c r="J15" s="7">
        <v>3153</v>
      </c>
      <c r="K15" s="7">
        <v>3992</v>
      </c>
      <c r="L15" s="17">
        <f t="shared" si="2"/>
        <v>126.60957817951157</v>
      </c>
      <c r="M15" s="16">
        <f>K15/K7%</f>
        <v>0.15279031787045816</v>
      </c>
      <c r="N15" s="32"/>
      <c r="O15" s="32"/>
      <c r="P15" s="33"/>
      <c r="Q15" s="33"/>
      <c r="R15" s="32"/>
      <c r="S15" s="32"/>
      <c r="T15" s="33"/>
      <c r="U15" s="33"/>
    </row>
    <row r="16" spans="1:24" ht="43.9" customHeight="1" x14ac:dyDescent="0.25">
      <c r="A16" s="4" t="s">
        <v>15</v>
      </c>
      <c r="B16" s="11">
        <f t="shared" si="0"/>
        <v>26777</v>
      </c>
      <c r="C16" s="11">
        <f t="shared" si="0"/>
        <v>27980</v>
      </c>
      <c r="D16" s="16">
        <f t="shared" si="3"/>
        <v>104.49266161257796</v>
      </c>
      <c r="E16" s="16"/>
      <c r="F16" s="7"/>
      <c r="G16" s="7"/>
      <c r="H16" s="17"/>
      <c r="I16" s="17"/>
      <c r="J16" s="7">
        <v>26777</v>
      </c>
      <c r="K16" s="7">
        <v>27980</v>
      </c>
      <c r="L16" s="17">
        <f t="shared" si="2"/>
        <v>104.49266161257796</v>
      </c>
      <c r="M16" s="16">
        <f>K16/K7%</f>
        <v>1.0709100936912372</v>
      </c>
      <c r="N16" s="32"/>
      <c r="O16" s="32"/>
      <c r="P16" s="33"/>
      <c r="Q16" s="33"/>
      <c r="R16" s="32"/>
      <c r="S16" s="32"/>
      <c r="T16" s="33"/>
      <c r="U16" s="33"/>
    </row>
    <row r="17" spans="1:21" ht="42.6" customHeight="1" x14ac:dyDescent="0.25">
      <c r="A17" s="4" t="s">
        <v>16</v>
      </c>
      <c r="B17" s="11">
        <f t="shared" si="0"/>
        <v>37354</v>
      </c>
      <c r="C17" s="11">
        <f t="shared" si="0"/>
        <v>43877</v>
      </c>
      <c r="D17" s="16">
        <f t="shared" si="3"/>
        <v>117.4626546019168</v>
      </c>
      <c r="E17" s="16"/>
      <c r="F17" s="7"/>
      <c r="G17" s="7"/>
      <c r="H17" s="17"/>
      <c r="I17" s="17"/>
      <c r="J17" s="7">
        <v>37354</v>
      </c>
      <c r="K17" s="7">
        <v>43877</v>
      </c>
      <c r="L17" s="17">
        <f t="shared" si="2"/>
        <v>117.4626546019168</v>
      </c>
      <c r="M17" s="16">
        <f>K17/K7%</f>
        <v>1.6793539021047326</v>
      </c>
      <c r="N17" s="32"/>
      <c r="O17" s="32"/>
      <c r="P17" s="33"/>
      <c r="Q17" s="33"/>
      <c r="R17" s="32"/>
      <c r="S17" s="32"/>
      <c r="T17" s="33"/>
      <c r="U17" s="33"/>
    </row>
    <row r="18" spans="1:21" ht="39" customHeight="1" x14ac:dyDescent="0.25">
      <c r="A18" s="4" t="s">
        <v>17</v>
      </c>
      <c r="B18" s="11">
        <f t="shared" si="0"/>
        <v>168</v>
      </c>
      <c r="C18" s="11">
        <f t="shared" si="0"/>
        <v>147</v>
      </c>
      <c r="D18" s="16">
        <f t="shared" si="3"/>
        <v>87.5</v>
      </c>
      <c r="E18" s="16"/>
      <c r="F18" s="7"/>
      <c r="G18" s="7"/>
      <c r="H18" s="17"/>
      <c r="I18" s="17"/>
      <c r="J18" s="7">
        <v>168</v>
      </c>
      <c r="K18" s="7">
        <v>147</v>
      </c>
      <c r="L18" s="17">
        <f t="shared" si="2"/>
        <v>87.5</v>
      </c>
      <c r="M18" s="18">
        <f>K18/K7%</f>
        <v>5.6262967752899167E-3</v>
      </c>
      <c r="N18" s="32"/>
      <c r="O18" s="32"/>
      <c r="P18" s="33"/>
      <c r="Q18" s="35"/>
      <c r="R18" s="32"/>
      <c r="S18" s="32"/>
      <c r="T18" s="33"/>
      <c r="U18" s="33"/>
    </row>
    <row r="19" spans="1:21" ht="63" customHeight="1" x14ac:dyDescent="0.25">
      <c r="A19" s="42" t="s">
        <v>18</v>
      </c>
      <c r="B19" s="11">
        <f t="shared" si="0"/>
        <v>6909</v>
      </c>
      <c r="C19" s="11">
        <f t="shared" si="0"/>
        <v>7440</v>
      </c>
      <c r="D19" s="16">
        <f t="shared" si="3"/>
        <v>107.68562744246634</v>
      </c>
      <c r="E19" s="16">
        <f>C19/C7%</f>
        <v>0.18145925434880272</v>
      </c>
      <c r="F19" s="7">
        <v>3303</v>
      </c>
      <c r="G19" s="7">
        <v>3679</v>
      </c>
      <c r="H19" s="17">
        <f t="shared" si="1"/>
        <v>111.38359067514381</v>
      </c>
      <c r="I19" s="16">
        <f>G19/G7%</f>
        <v>0.24735051228247579</v>
      </c>
      <c r="J19" s="7">
        <v>3606</v>
      </c>
      <c r="K19" s="7">
        <v>3761</v>
      </c>
      <c r="L19" s="17">
        <f t="shared" si="2"/>
        <v>104.29839156960621</v>
      </c>
      <c r="M19" s="18">
        <f>K19/K7%</f>
        <v>0.14394899436643113</v>
      </c>
      <c r="N19" s="32"/>
      <c r="O19" s="32"/>
      <c r="P19" s="33"/>
      <c r="Q19" s="36"/>
      <c r="R19" s="32"/>
      <c r="S19" s="32"/>
      <c r="T19" s="33"/>
      <c r="U19" s="33"/>
    </row>
    <row r="20" spans="1:21" ht="58.9" customHeight="1" x14ac:dyDescent="0.25">
      <c r="A20" s="4" t="s">
        <v>19</v>
      </c>
      <c r="B20" s="11">
        <f t="shared" si="0"/>
        <v>57130</v>
      </c>
      <c r="C20" s="11">
        <f t="shared" si="0"/>
        <v>86939</v>
      </c>
      <c r="D20" s="16">
        <f t="shared" si="3"/>
        <v>152.17748993523543</v>
      </c>
      <c r="E20" s="16">
        <f>C20/C7%</f>
        <v>2.120414800246043</v>
      </c>
      <c r="F20" s="7"/>
      <c r="G20" s="7"/>
      <c r="H20" s="17"/>
      <c r="I20" s="17"/>
      <c r="J20" s="7">
        <v>57130</v>
      </c>
      <c r="K20" s="7">
        <v>86939</v>
      </c>
      <c r="L20" s="17">
        <f t="shared" si="2"/>
        <v>152.17748993523543</v>
      </c>
      <c r="M20" s="16">
        <f>K20/K7%</f>
        <v>3.3275143901151707</v>
      </c>
      <c r="N20" s="32"/>
      <c r="O20" s="32"/>
      <c r="P20" s="33"/>
      <c r="Q20" s="34"/>
      <c r="R20" s="32"/>
      <c r="S20" s="32"/>
      <c r="T20" s="33"/>
      <c r="U20" s="34"/>
    </row>
    <row r="21" spans="1:21" ht="49.5" customHeight="1" x14ac:dyDescent="0.25">
      <c r="A21" s="4" t="s">
        <v>20</v>
      </c>
      <c r="B21" s="11">
        <f>F21+J21</f>
        <v>61643</v>
      </c>
      <c r="C21" s="11">
        <f t="shared" si="0"/>
        <v>486</v>
      </c>
      <c r="D21" s="16">
        <f t="shared" si="3"/>
        <v>0.78841068734487296</v>
      </c>
      <c r="E21" s="16">
        <f>C21/C7%</f>
        <v>1.1853386776010501E-2</v>
      </c>
      <c r="F21" s="7"/>
      <c r="G21" s="7"/>
      <c r="H21" s="17"/>
      <c r="I21" s="17"/>
      <c r="J21" s="7">
        <v>61643</v>
      </c>
      <c r="K21" s="7">
        <v>486</v>
      </c>
      <c r="L21" s="17">
        <f>K21/J21%</f>
        <v>0.78841068734487296</v>
      </c>
      <c r="M21" s="16">
        <f>K21/K7%</f>
        <v>1.860122607340748E-2</v>
      </c>
      <c r="N21" s="32"/>
      <c r="O21" s="32"/>
      <c r="P21" s="33"/>
      <c r="Q21" s="33"/>
      <c r="R21" s="32"/>
      <c r="S21" s="32"/>
      <c r="T21" s="33"/>
      <c r="U21" s="34"/>
    </row>
    <row r="22" spans="1:21" ht="55.15" customHeight="1" x14ac:dyDescent="0.25">
      <c r="A22" s="4" t="s">
        <v>21</v>
      </c>
      <c r="B22" s="11">
        <f t="shared" si="0"/>
        <v>1838</v>
      </c>
      <c r="C22" s="11">
        <f t="shared" si="0"/>
        <v>-54797</v>
      </c>
      <c r="D22" s="16">
        <f t="shared" si="3"/>
        <v>-2981.3384113166485</v>
      </c>
      <c r="E22" s="18">
        <f>C22/C7%</f>
        <v>-1.3364815538375461</v>
      </c>
      <c r="F22" s="7"/>
      <c r="G22" s="7"/>
      <c r="H22" s="17"/>
      <c r="I22" s="17"/>
      <c r="J22" s="7">
        <v>1838</v>
      </c>
      <c r="K22" s="7">
        <v>-54797</v>
      </c>
      <c r="L22" s="17">
        <f t="shared" si="2"/>
        <v>-2981.3384113166485</v>
      </c>
      <c r="M22" s="18">
        <f>K22/K7%</f>
        <v>-2.097307376840555</v>
      </c>
      <c r="N22" s="32"/>
      <c r="O22" s="32"/>
      <c r="P22" s="33"/>
      <c r="Q22" s="33"/>
      <c r="R22" s="32"/>
      <c r="S22" s="32"/>
      <c r="T22" s="33"/>
      <c r="U22" s="36"/>
    </row>
    <row r="23" spans="1:21" ht="56.25" customHeight="1" x14ac:dyDescent="0.25">
      <c r="A23" s="42" t="s">
        <v>22</v>
      </c>
      <c r="B23" s="11">
        <f>B7-B8-B9-B10-B11-B12-B13-B19-B20-B21-B22</f>
        <v>12251</v>
      </c>
      <c r="C23" s="11">
        <f>C7-C8-C9-C10-C11-C12-C13-C19-C20-C21-C22</f>
        <v>11070</v>
      </c>
      <c r="D23" s="16">
        <f t="shared" si="3"/>
        <v>90.3599706146437</v>
      </c>
      <c r="E23" s="16">
        <f>C23/C7%</f>
        <v>0.26999380989801697</v>
      </c>
      <c r="F23" s="7">
        <f>F7-F8-F9-F10-F11-F12-F13-F19-F20-F21-F22</f>
        <v>5530</v>
      </c>
      <c r="G23" s="7">
        <f>G7-G8-G9-G10-G11-G12-G13-G19-G20-G21-G22</f>
        <v>2853</v>
      </c>
      <c r="H23" s="17">
        <f t="shared" si="1"/>
        <v>51.591320072332735</v>
      </c>
      <c r="I23" s="16">
        <f>G23/G7%</f>
        <v>0.19181598574120778</v>
      </c>
      <c r="J23" s="7">
        <f>J7-J8-J9-J12-J13-J19-J20-J21-J22</f>
        <v>6721</v>
      </c>
      <c r="K23" s="7">
        <f>K7-K8-K9-K12-K13-K19-K20-K21-K22</f>
        <v>8217</v>
      </c>
      <c r="L23" s="17">
        <f t="shared" si="2"/>
        <v>122.25859247135844</v>
      </c>
      <c r="M23" s="16">
        <f>K23/K7%</f>
        <v>0.31449850750038943</v>
      </c>
      <c r="N23" s="32"/>
      <c r="O23" s="32"/>
      <c r="P23" s="33"/>
      <c r="Q23" s="37"/>
      <c r="R23" s="32"/>
      <c r="S23" s="32"/>
      <c r="T23" s="33"/>
      <c r="U23" s="34"/>
    </row>
    <row r="24" spans="1:21" ht="15" customHeight="1" x14ac:dyDescent="0.25">
      <c r="A24" s="26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ht="11.45" customHeight="1" x14ac:dyDescent="0.25"/>
    <row r="26" spans="1:21" ht="87.75" customHeight="1" x14ac:dyDescent="0.25">
      <c r="A26" s="2" t="s">
        <v>23</v>
      </c>
      <c r="B26" s="9" t="s">
        <v>28</v>
      </c>
      <c r="C26" s="9" t="s">
        <v>29</v>
      </c>
      <c r="D26" s="3" t="s">
        <v>4</v>
      </c>
    </row>
    <row r="27" spans="1:21" ht="55.15" customHeight="1" x14ac:dyDescent="0.25">
      <c r="A27" s="4" t="s">
        <v>24</v>
      </c>
      <c r="B27" s="10">
        <f>B29+B30+B31</f>
        <v>1309717</v>
      </c>
      <c r="C27" s="10">
        <f>C29+C30+C31</f>
        <v>1603501</v>
      </c>
      <c r="D27" s="19">
        <f t="shared" ref="D27" si="4">C27/B27%</f>
        <v>122.43110534565864</v>
      </c>
    </row>
    <row r="28" spans="1:21" ht="33.6" customHeight="1" x14ac:dyDescent="0.25">
      <c r="A28" s="4" t="s">
        <v>1</v>
      </c>
      <c r="B28" s="11"/>
      <c r="C28" s="11"/>
      <c r="D28" s="16"/>
    </row>
    <row r="29" spans="1:21" ht="88.5" customHeight="1" x14ac:dyDescent="0.25">
      <c r="A29" s="4" t="s">
        <v>25</v>
      </c>
      <c r="B29" s="11">
        <v>964627</v>
      </c>
      <c r="C29" s="11">
        <v>1177231</v>
      </c>
      <c r="D29" s="16">
        <f t="shared" ref="D29:D30" si="5">C29/B29%</f>
        <v>122.04002168713917</v>
      </c>
    </row>
    <row r="30" spans="1:21" ht="70.150000000000006" customHeight="1" x14ac:dyDescent="0.25">
      <c r="A30" s="4" t="s">
        <v>27</v>
      </c>
      <c r="B30" s="11">
        <v>242781</v>
      </c>
      <c r="C30" s="11">
        <v>297735</v>
      </c>
      <c r="D30" s="16">
        <f t="shared" si="5"/>
        <v>122.6352144525313</v>
      </c>
    </row>
    <row r="31" spans="1:21" ht="80.45" customHeight="1" x14ac:dyDescent="0.25">
      <c r="A31" s="4" t="s">
        <v>26</v>
      </c>
      <c r="B31" s="11">
        <v>102309</v>
      </c>
      <c r="C31" s="11">
        <v>128535</v>
      </c>
      <c r="D31" s="16">
        <f>C31/B31%</f>
        <v>125.63410843620795</v>
      </c>
    </row>
    <row r="34" spans="1:4" ht="33.75" x14ac:dyDescent="0.5">
      <c r="A34" s="5"/>
      <c r="B34" s="44"/>
      <c r="C34" s="44"/>
      <c r="D34" s="44"/>
    </row>
    <row r="65" ht="409.6" customHeight="1" x14ac:dyDescent="0.25"/>
  </sheetData>
  <mergeCells count="10">
    <mergeCell ref="B34:D34"/>
    <mergeCell ref="A1:R1"/>
    <mergeCell ref="A3:A6"/>
    <mergeCell ref="B3:E5"/>
    <mergeCell ref="F4:I5"/>
    <mergeCell ref="J4:M5"/>
    <mergeCell ref="N4:U4"/>
    <mergeCell ref="N5:Q5"/>
    <mergeCell ref="R5:U5"/>
    <mergeCell ref="F3:M3"/>
  </mergeCells>
  <printOptions horizontalCentered="1" verticalCentered="1"/>
  <pageMargins left="0" right="0" top="0" bottom="0" header="0" footer="0"/>
  <pageSetup paperSize="9" scale="33" orientation="landscape" r:id="rId1"/>
  <colBreaks count="1" manualBreakCount="1">
    <brk id="53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январь 2022 г.</vt:lpstr>
      <vt:lpstr>'январь 2022 г.'!Область_печати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2022-02-14T08:39:04Z</dcterms:modified>
</cp:coreProperties>
</file>